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<sst xmlns="http://schemas.openxmlformats.org/spreadsheetml/2006/main" count="56" uniqueCount="37">
  <si>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Part</t>
  </si>
  <si>
    <t>Plate Size (Length x Width x Thickness)</t>
  </si>
  <si>
    <t>Number</t>
  </si>
  <si>
    <t>Steel</t>
  </si>
  <si>
    <t>Identifier</t>
  </si>
  <si>
    <t>Length (mm)</t>
  </si>
  <si>
    <t>Width (mm)</t>
  </si>
  <si>
    <t>Thickness (mm)</t>
  </si>
  <si>
    <t>of Parts</t>
  </si>
  <si>
    <t>Weight (Kg)</t>
  </si>
  <si>
    <t>chassis sides</t>
  </si>
  <si>
    <t>chassis topplate</t>
  </si>
  <si>
    <t>chassis endplates</t>
  </si>
  <si>
    <t>chassis outer valances</t>
  </si>
  <si>
    <t>Wheels</t>
  </si>
  <si>
    <t>Number of</t>
  </si>
  <si>
    <t>Weight</t>
  </si>
  <si>
    <t>steps</t>
  </si>
  <si>
    <t>Diameter (mm)</t>
  </si>
  <si>
    <t>steps endplates</t>
  </si>
  <si>
    <t>Bonnet sideplates</t>
  </si>
  <si>
    <t>Cab sideplates</t>
  </si>
  <si>
    <t>Bonnet tops</t>
  </si>
  <si>
    <t>Axles</t>
  </si>
  <si>
    <t>Cab roof</t>
  </si>
  <si>
    <t>Air cylinders</t>
  </si>
  <si>
    <t>Cylinders</t>
  </si>
  <si>
    <t>Lead</t>
  </si>
  <si>
    <t>Engine</t>
  </si>
  <si>
    <t>Total Weight</t>
  </si>
  <si>
    <t>Wheel</t>
  </si>
  <si>
    <t>Axle</t>
  </si>
  <si>
    <t>Steel (Kg)</t>
  </si>
  <si>
    <t>Loading</t>
  </si>
  <si>
    <t>With dummy solid steel bar air cylinders</t>
  </si>
  <si>
    <t>With lead-filled steel tube dummy air cylinders</t>
  </si>
  <si>
    <t>Input the steel sizes in the green cells, the blue cells are the calculated weights and the yellow cell are the labels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</si>
</sst>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5" fontId="0" fillId="5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4" borderId="0" xfId="0" applyFont="1" applyFill="1" applyAlignment="1">
      <alignment/>
    </xf>
    <xf numFmtId="166" fontId="0" fillId="6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6" borderId="0" xfId="0" applyFill="1" applyAlignment="1">
      <alignment horizontal="center"/>
    </xf>
    <xf numFmtId="164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F27" sqref="F27"/>
    </sheetView>
  </sheetViews>
  <sheetFormatPr defaultColWidth="12.57421875" defaultRowHeight="12.75"/>
  <cols>
    <col min="1" max="1" width="25.140625" style="1" customWidth="1"/>
    <col min="2" max="2" width="13.8515625" style="0" customWidth="1"/>
    <col min="3" max="3" width="11.28125" style="0" customWidth="1"/>
    <col min="4" max="4" width="19.00390625" style="0" customWidth="1"/>
    <col min="5" max="5" width="15.140625" style="0" customWidth="1"/>
    <col min="6" max="6" width="14.57421875" style="0" customWidth="1"/>
    <col min="7" max="7" width="6.140625" style="0" customWidth="1"/>
    <col min="8" max="8" width="14.421875" style="0" customWidth="1"/>
    <col min="9" max="9" width="15.00390625" style="0" customWidth="1"/>
    <col min="10" max="16384" width="11.57421875" style="0" customWidth="1"/>
  </cols>
  <sheetData>
    <row r="1" spans="2:3" ht="13.5">
      <c r="B1" s="2"/>
      <c r="C1" s="2"/>
    </row>
    <row r="2" spans="1:6" ht="13.5">
      <c r="A2" s="3" t="s">
        <v>0</v>
      </c>
      <c r="B2" s="3" t="s">
        <v>1</v>
      </c>
      <c r="C2" s="3"/>
      <c r="D2" s="3"/>
      <c r="E2" s="3" t="s">
        <v>2</v>
      </c>
      <c r="F2" s="3" t="s">
        <v>3</v>
      </c>
    </row>
    <row r="3" spans="1:6" ht="13.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13.5">
      <c r="A4" s="3" t="s">
        <v>10</v>
      </c>
      <c r="B4" s="4">
        <v>1212</v>
      </c>
      <c r="C4" s="4">
        <v>200</v>
      </c>
      <c r="D4" s="4">
        <v>12</v>
      </c>
      <c r="E4" s="4">
        <v>2</v>
      </c>
      <c r="F4" s="5">
        <f>(B4/1000)*C4*D4*E4*0.00785</f>
        <v>45.66816000000001</v>
      </c>
    </row>
    <row r="5" spans="1:6" ht="13.5">
      <c r="A5" s="3" t="s">
        <v>11</v>
      </c>
      <c r="B5" s="4">
        <v>1212</v>
      </c>
      <c r="C5" s="4">
        <v>500</v>
      </c>
      <c r="D5" s="4">
        <v>12</v>
      </c>
      <c r="E5" s="4">
        <v>1</v>
      </c>
      <c r="F5" s="5">
        <f>(B5/1000)*C5*D5*E5*0.00785</f>
        <v>57.08520000000001</v>
      </c>
    </row>
    <row r="6" spans="1:6" ht="13.5">
      <c r="A6" s="3" t="s">
        <v>12</v>
      </c>
      <c r="B6" s="4">
        <v>210</v>
      </c>
      <c r="C6" s="4">
        <v>500</v>
      </c>
      <c r="D6" s="4">
        <v>45</v>
      </c>
      <c r="E6" s="4">
        <v>2</v>
      </c>
      <c r="F6" s="5">
        <f>(B6/1000)*C6*D6*E6*0.00785</f>
        <v>74.1825</v>
      </c>
    </row>
    <row r="7" spans="1:11" ht="13.5">
      <c r="A7" s="3" t="s">
        <v>13</v>
      </c>
      <c r="B7" s="4">
        <v>885</v>
      </c>
      <c r="C7" s="4">
        <v>50</v>
      </c>
      <c r="D7" s="4">
        <v>12</v>
      </c>
      <c r="E7" s="4">
        <v>1</v>
      </c>
      <c r="F7" s="5">
        <f>(B7/1000)*C7*D7*E7*0.00785</f>
        <v>4.16835</v>
      </c>
      <c r="H7" s="3" t="s">
        <v>14</v>
      </c>
      <c r="I7" s="3" t="s">
        <v>14</v>
      </c>
      <c r="J7" s="3" t="s">
        <v>15</v>
      </c>
      <c r="K7" s="3" t="s">
        <v>16</v>
      </c>
    </row>
    <row r="8" spans="1:11" ht="13.5">
      <c r="A8" s="3" t="s">
        <v>17</v>
      </c>
      <c r="B8" s="4">
        <v>150</v>
      </c>
      <c r="C8" s="4">
        <v>50</v>
      </c>
      <c r="D8" s="4">
        <v>12</v>
      </c>
      <c r="E8" s="4">
        <v>12</v>
      </c>
      <c r="F8" s="5">
        <f>(B8/1000)*C8*D8*E8*0.00785</f>
        <v>8.478000000000002</v>
      </c>
      <c r="H8" s="3" t="s">
        <v>7</v>
      </c>
      <c r="I8" s="3" t="s">
        <v>18</v>
      </c>
      <c r="J8" s="3" t="s">
        <v>14</v>
      </c>
      <c r="K8" s="3" t="s">
        <v>3</v>
      </c>
    </row>
    <row r="9" spans="1:11" ht="13.5">
      <c r="A9" s="3" t="s">
        <v>19</v>
      </c>
      <c r="B9" s="4">
        <v>200</v>
      </c>
      <c r="C9" s="4">
        <v>50</v>
      </c>
      <c r="D9" s="4">
        <v>12</v>
      </c>
      <c r="E9" s="4">
        <v>4</v>
      </c>
      <c r="F9" s="5">
        <f>(B9/1000)*C9*D9*E9*0.00785</f>
        <v>3.7680000000000007</v>
      </c>
      <c r="H9" s="4">
        <v>25</v>
      </c>
      <c r="I9" s="4">
        <v>175</v>
      </c>
      <c r="J9" s="4">
        <v>6</v>
      </c>
      <c r="K9" s="6">
        <f>I9*I9*0.006165*(H9/1000)*J9</f>
        <v>28.320468749999996</v>
      </c>
    </row>
    <row r="10" spans="1:6" ht="13.5">
      <c r="A10" s="3" t="s">
        <v>20</v>
      </c>
      <c r="B10" s="4">
        <v>355</v>
      </c>
      <c r="C10" s="4">
        <v>250</v>
      </c>
      <c r="D10" s="4">
        <v>3</v>
      </c>
      <c r="E10" s="4">
        <v>4</v>
      </c>
      <c r="F10" s="5">
        <f>(B10/1000)*C10*D10*E10*0.00785</f>
        <v>8.36025</v>
      </c>
    </row>
    <row r="11" spans="1:6" ht="13.5">
      <c r="A11" s="3" t="s">
        <v>21</v>
      </c>
      <c r="B11" s="4">
        <v>372</v>
      </c>
      <c r="C11" s="4">
        <v>415</v>
      </c>
      <c r="D11" s="4">
        <v>3</v>
      </c>
      <c r="E11" s="4">
        <v>2</v>
      </c>
      <c r="F11" s="5">
        <f>(B11/1000)*C11*D11*E11*0.00785</f>
        <v>7.271298000000001</v>
      </c>
    </row>
    <row r="12" spans="1:11" ht="13.5">
      <c r="A12" s="3" t="s">
        <v>22</v>
      </c>
      <c r="B12" s="4">
        <v>365</v>
      </c>
      <c r="C12" s="4">
        <v>250</v>
      </c>
      <c r="D12" s="4">
        <v>3</v>
      </c>
      <c r="E12" s="4">
        <v>2</v>
      </c>
      <c r="F12" s="5">
        <f>(B12/1000)*C12*D12*E12*0.00785</f>
        <v>4.297875</v>
      </c>
      <c r="H12" s="3" t="s">
        <v>23</v>
      </c>
      <c r="I12" s="3" t="s">
        <v>23</v>
      </c>
      <c r="J12" s="3" t="s">
        <v>15</v>
      </c>
      <c r="K12" s="3" t="s">
        <v>16</v>
      </c>
    </row>
    <row r="13" spans="1:11" ht="13.5">
      <c r="A13" s="3" t="s">
        <v>24</v>
      </c>
      <c r="B13" s="4">
        <v>372</v>
      </c>
      <c r="C13" s="4">
        <v>550</v>
      </c>
      <c r="D13" s="4">
        <v>3</v>
      </c>
      <c r="E13" s="4">
        <v>1</v>
      </c>
      <c r="F13" s="5">
        <f>(B13/1000)*C13*D13*E13*0.00785</f>
        <v>4.8183300000000004</v>
      </c>
      <c r="H13" s="3" t="s">
        <v>5</v>
      </c>
      <c r="I13" s="3" t="s">
        <v>18</v>
      </c>
      <c r="J13" s="3" t="s">
        <v>23</v>
      </c>
      <c r="K13" s="3" t="s">
        <v>3</v>
      </c>
    </row>
    <row r="14" spans="1:11" ht="13.5">
      <c r="A14" s="3"/>
      <c r="F14" s="5">
        <f>(B14/1000)*C14*D14*E14*0.00785</f>
        <v>0</v>
      </c>
      <c r="H14" s="4">
        <v>220</v>
      </c>
      <c r="I14" s="4">
        <v>32</v>
      </c>
      <c r="J14" s="4">
        <v>4</v>
      </c>
      <c r="K14" s="6">
        <f>I14*I14*0.006165*(H14/1000)*J14</f>
        <v>5.5554048</v>
      </c>
    </row>
    <row r="15" spans="1:6" ht="13.5">
      <c r="A15" s="3"/>
      <c r="F15" s="5">
        <f>(B15/1000)*C15*D15*E15*0.00785</f>
        <v>0</v>
      </c>
    </row>
    <row r="16" spans="1:6" ht="13.5">
      <c r="A16" s="3"/>
      <c r="F16" s="5">
        <f>(B16/1000)*C16*D16*E16*0.00785</f>
        <v>0</v>
      </c>
    </row>
    <row r="17" spans="1:12" ht="13.5">
      <c r="A17" s="3"/>
      <c r="F17" s="5">
        <f>(B17/1000)*C17*D17*E17*0.00785</f>
        <v>0</v>
      </c>
      <c r="H17" s="3" t="s">
        <v>25</v>
      </c>
      <c r="I17" s="3" t="s">
        <v>25</v>
      </c>
      <c r="J17" s="3" t="s">
        <v>15</v>
      </c>
      <c r="K17" s="3" t="s">
        <v>16</v>
      </c>
      <c r="L17" s="3" t="s">
        <v>16</v>
      </c>
    </row>
    <row r="18" spans="1:12" ht="13.5">
      <c r="A18" s="3"/>
      <c r="F18" s="5">
        <f>(B18/1000)*C18*D18*E18*0.00785</f>
        <v>0</v>
      </c>
      <c r="H18" s="3" t="s">
        <v>5</v>
      </c>
      <c r="I18" s="3" t="s">
        <v>18</v>
      </c>
      <c r="J18" s="3" t="s">
        <v>26</v>
      </c>
      <c r="K18" s="3" t="s">
        <v>3</v>
      </c>
      <c r="L18" s="3" t="s">
        <v>27</v>
      </c>
    </row>
    <row r="19" spans="1:12" ht="13.5">
      <c r="A19" s="3"/>
      <c r="F19" s="5">
        <f>(B19/1000)*C19*D19*E19*0.00785</f>
        <v>0</v>
      </c>
      <c r="H19" s="4">
        <v>200</v>
      </c>
      <c r="I19" s="4">
        <v>100</v>
      </c>
      <c r="J19" s="4">
        <v>4</v>
      </c>
      <c r="K19" s="6">
        <f>I19*I19*0.006165*(H19/1000)*J19</f>
        <v>49.31999999999999</v>
      </c>
      <c r="L19" s="6">
        <f>I19*I19*0.01134*(H19/1000)*J19</f>
        <v>90.72000000000001</v>
      </c>
    </row>
    <row r="20" spans="1:11" ht="13.5">
      <c r="A20" s="3"/>
      <c r="F20" s="5">
        <f>(B20/1000)*C20*D20*E20*0.00785</f>
        <v>0</v>
      </c>
      <c r="K20" s="7"/>
    </row>
    <row r="21" spans="1:6" ht="13.5">
      <c r="A21" s="3"/>
      <c r="F21" s="5">
        <f>(B21/1000)*C21*D21*E21*0.00785</f>
        <v>0</v>
      </c>
    </row>
    <row r="22" spans="1:6" ht="13.5">
      <c r="A22" s="3"/>
      <c r="F22" s="5">
        <f>(B22/1000)*C22*D22*E22*0.00785</f>
        <v>0</v>
      </c>
    </row>
    <row r="23" spans="1:13" ht="13.5">
      <c r="A23" s="3"/>
      <c r="F23" s="5">
        <f>(B23/1000)*C23*D23*E23*0.00785</f>
        <v>0</v>
      </c>
      <c r="L23" s="8"/>
      <c r="M23" s="8"/>
    </row>
    <row r="24" spans="5:13" ht="13.5">
      <c r="E24" s="2" t="s">
        <v>28</v>
      </c>
      <c r="F24" s="9">
        <v>89</v>
      </c>
      <c r="L24" s="8"/>
      <c r="M24" s="8"/>
    </row>
    <row r="25" spans="6:9" ht="13.5">
      <c r="F25" s="3" t="s">
        <v>29</v>
      </c>
      <c r="H25" s="3" t="s">
        <v>30</v>
      </c>
      <c r="I25" s="3" t="s">
        <v>31</v>
      </c>
    </row>
    <row r="26" spans="6:9" ht="13.5">
      <c r="F26" s="3" t="s">
        <v>32</v>
      </c>
      <c r="H26" s="3" t="s">
        <v>33</v>
      </c>
      <c r="I26" s="3" t="s">
        <v>33</v>
      </c>
    </row>
    <row r="27" spans="6:9" ht="13.5">
      <c r="F27" s="10">
        <f>SUM(F4:F24)+K9+K14</f>
        <v>340.97383655000004</v>
      </c>
      <c r="H27" s="11">
        <f>F27/6</f>
        <v>56.82897275833334</v>
      </c>
      <c r="I27" s="11">
        <f>H27*2</f>
        <v>113.65794551666669</v>
      </c>
    </row>
    <row r="28" spans="3:9" ht="13.5">
      <c r="C28" s="3" t="s">
        <v>34</v>
      </c>
      <c r="D28" s="3"/>
      <c r="E28" s="3"/>
      <c r="F28" s="12">
        <f>F27+K19</f>
        <v>390.29383655000004</v>
      </c>
      <c r="H28" s="11">
        <f>F28/6</f>
        <v>65.04897275833333</v>
      </c>
      <c r="I28" s="11">
        <f>H28*2</f>
        <v>130.09794551666667</v>
      </c>
    </row>
    <row r="29" spans="3:9" ht="13.5">
      <c r="C29" s="3" t="s">
        <v>35</v>
      </c>
      <c r="D29" s="3"/>
      <c r="E29" s="3"/>
      <c r="F29" s="13">
        <f>F27+L19</f>
        <v>431.69383655000007</v>
      </c>
      <c r="H29" s="11">
        <f>F29/6</f>
        <v>71.94897275833334</v>
      </c>
      <c r="I29" s="11">
        <f>H29*2</f>
        <v>143.89794551666668</v>
      </c>
    </row>
    <row r="32" spans="1:12" ht="13.5">
      <c r="A32" s="14" t="s">
        <v>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5" ht="18.75" customHeight="1"/>
  </sheetData>
  <sheetProtection selectLockedCells="1" selectUnlockedCells="1"/>
  <mergeCells count="4">
    <mergeCell ref="B2:D2"/>
    <mergeCell ref="C28:E28"/>
    <mergeCell ref="C29:E29"/>
    <mergeCell ref="A32:L3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 mine</dc:creator>
  <cp:keywords/>
  <dc:description/>
  <cp:lastModifiedBy/>
  <dcterms:created xsi:type="dcterms:W3CDTF">2011-04-04T23:20:23Z</dcterms:created>
  <dcterms:modified xsi:type="dcterms:W3CDTF">2011-04-28T11:56:34Z</dcterms:modified>
  <cp:category/>
  <cp:version/>
  <cp:contentType/>
  <cp:contentStatus/>
  <cp:revision>21</cp:revision>
</cp:coreProperties>
</file>